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SINTÉTICO!$A$2:$M$81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<sst xmlns="http://schemas.openxmlformats.org/spreadsheetml/2006/main" count="299" uniqueCount="168">
  <si>
    <t xml:space="preserve"> Material e Mão-de-obra(Sintético) - Preenchimento Licitante</t>
  </si>
  <si>
    <t>OBRA:</t>
  </si>
  <si>
    <t>IMPLANTAÇÃO USINA FOTOVOLTAICA CARTÓRIO ELEITORAL DE ANASTÁCIO</t>
  </si>
  <si>
    <t>LOCAL :</t>
  </si>
  <si>
    <t>ANASTÁCIO -MS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</si>
  <si>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</si>
  <si>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</si>
  <si>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</si>
  <si>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</si>
  <si>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</si>
  <si>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</si>
  <si>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</si>
  <si>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</si>
  <si>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</si>
  <si>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</si>
  <si>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</si>
  <si>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</si>
  <si>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</si>
  <si>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DA OBRA</t>
  </si>
  <si>
    <t>1.1</t>
  </si>
  <si>
    <t>91677U</t>
  </si>
  <si>
    <t>SINAPI</t>
  </si>
  <si>
    <t>ENGENHEIRO ELETRICISTA COM ENCARGOS COMPLEMENTARES</t>
  </si>
  <si>
    <t>SER.CG</t>
  </si>
  <si>
    <t>H</t>
  </si>
  <si>
    <t>SUBTOTAL:</t>
  </si>
  <si>
    <t>CARGA E TRANSPORTE DOS EQUIPAMENTOS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</si>
  <si>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</si>
  <si>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</si>
  <si>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</si>
  <si>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</si>
  <si>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</si>
  <si>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</si>
  <si>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</si>
  <si>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</si>
  <si>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</si>
  <si>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</si>
  <si>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</si>
  <si>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</si>
  <si>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</si>
  <si>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</si>
  <si>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</si>
  <si>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2.5</t>
  </si>
  <si>
    <t>95878U</t>
  </si>
  <si>
    <t>TRANSPORTE COM CAMINHÃO BASCULANTE DE 10 M³, EM VIA URBANA PAVIMENTADA, DMT ATÉ 30 KM (UNIDADE: M3XKM). AF_07/2020</t>
  </si>
  <si>
    <t>2.6</t>
  </si>
  <si>
    <t>98526U</t>
  </si>
  <si>
    <t>REMOÇÃO DE RAÍZES REMANESCENTES DE TRONCO DE ÁRVORE COM DIÂMETRO MAIOR OU IGUAL A 0,20 M E MENOR QUE 0,40 M.AF_05/2018</t>
  </si>
  <si>
    <t>2.7</t>
  </si>
  <si>
    <t>98529U</t>
  </si>
  <si>
    <t>CORTE RASO E RECORTE DE ÁRVORE COM DIÂMETRO DE TRONCO MAIOR OU IGUAL A 0,20 M E MENOR QUE 0,40 M.AF_05/2018</t>
  </si>
  <si>
    <t>ELETRODUTO</t>
  </si>
  <si>
    <t>3.1</t>
  </si>
  <si>
    <t>ABRACADEIRA EM ACO PARA AMARRACAO DE ELETRODUTOS, TIPO D, COM 1" E PARAFUSO DE FIXACAO</t>
  </si>
  <si>
    <t>MAT.</t>
  </si>
  <si>
    <t>3.2</t>
  </si>
  <si>
    <t>91850U</t>
  </si>
  <si>
    <t>ELETRODUTO FLEXÍVEL CORRUGADO, PEAD, DN 40 MM (1 1/4"), PARA CIRCUITOS TERMINAIS, INSTALADO EM LAJE - FORNECIMENTO E INSTALAÇÃO. AF_03/2023</t>
  </si>
  <si>
    <t>M</t>
  </si>
  <si>
    <t>3.3</t>
  </si>
  <si>
    <t>91869U</t>
  </si>
  <si>
    <t>ELETRODUTO RÍGIDO ROSCÁVEL, PVC, DN 40 MM (1 1/4"), PARA CIRCUITOS TERMINAIS, INSTALADO EM LAJE - FORNECIMENTO E INSTALAÇÃO. AF_03/2023</t>
  </si>
  <si>
    <t>3.4</t>
  </si>
  <si>
    <t>91872U</t>
  </si>
  <si>
    <t>ELETRODUTO RÍGIDO ROSCÁVEL, PVC, DN 32 MM (1"), PARA CIRCUITOS TERMINAIS, INSTALADO EM PAREDE - FORNECIMENTO E INSTALAÇÃO. AF_03/2023</t>
  </si>
  <si>
    <t>3.5</t>
  </si>
  <si>
    <t>91881U</t>
  </si>
  <si>
    <t>LUVA PARA ELETRODUTO, PVC, ROSCÁVEL, DN 40 MM (1 1/4"), PARA CIRCUITOS TERMINAIS, INSTALADA EM LAJE - FORNECIMENTO E INSTALAÇÃO. AF_03/2023</t>
  </si>
  <si>
    <t>3.6</t>
  </si>
  <si>
    <t>91885U</t>
  </si>
  <si>
    <t>LUVA PARA ELETRODUTO, PVC, ROSCÁVEL, DN 32 MM (1"), PARA CIRCUITOS TERMINAIS, INSTALADA EM PAREDE - FORNECIMENTO E INSTALAÇÃO. AF_03/2023</t>
  </si>
  <si>
    <t>3.7</t>
  </si>
  <si>
    <t>91908U</t>
  </si>
  <si>
    <t>CURVA 90 GRAUS PARA ELETRODUTO, PVC, ROSCÁVEL, DN 40 MM (1 1/4"), PARA CIRCUITOS TERMINAIS, INSTALADA EM LAJE - FORNECIMENTO E INSTALAÇÃO. AF_03/2023</t>
  </si>
  <si>
    <t>3.8</t>
  </si>
  <si>
    <t>91917U</t>
  </si>
  <si>
    <t>CURVA 90 GRAUS PARA ELETRODUTO, PVC, ROSCÁVEL, DN 32 MM (1"), PARA CIRCUITOS TERMINAIS, INSTALADA EM PAREDE - FORNECIMENTO E INSTALAÇÃO. AF_03/2023</t>
  </si>
  <si>
    <t>3.9</t>
  </si>
  <si>
    <t>93008U</t>
  </si>
  <si>
    <t>ELETRODUTO RÍGIDO ROSCÁVEL, PVC, DN 50 MM (1 1/2"), PARA REDE ENTERRADA DE DISTRIBUIÇÃO DE ENERGIA ELÉTRICA - FORNECIMENTO E INSTALAÇÃO. AF_12/2021</t>
  </si>
  <si>
    <t>3.10</t>
  </si>
  <si>
    <t>93358U</t>
  </si>
  <si>
    <t>ESCAVAÇÃO MANUAL DE VALA COM PROFUNDIDADE MENOR OU IGUAL A 1,30 M. AF_02/2021</t>
  </si>
  <si>
    <t>M3</t>
  </si>
  <si>
    <t>3.11</t>
  </si>
  <si>
    <t>96995U</t>
  </si>
  <si>
    <t>REATERRO MANUAL APILOADO COM SOQUETE. AF_10/2017</t>
  </si>
  <si>
    <t>3.12</t>
  </si>
  <si>
    <t>97667U</t>
  </si>
  <si>
    <t>ELETRODUTO FLEXÍVEL CORRUGADO, PEAD, DN 50 (1 1/2"), PARA REDE ENTERRADA DE DISTRIBUIÇÃO DE ENERGIA ELÉTRICA - FORNECIMENTO E INSTALAÇÃO. AF_12/2021</t>
  </si>
  <si>
    <t>3.13</t>
  </si>
  <si>
    <t>COMP 0001</t>
  </si>
  <si>
    <t>PRÓPRIA</t>
  </si>
  <si>
    <t>FORNECIMENTO E INSTALAÇÃO DE ELETROCALHA LISA TIPO U (COM ABA OU VIROLA), COM TAMPA DE PARAFUSAR 100X100X3000MM INCLUSO CONEXÕES E FIXAÇÃO</t>
  </si>
  <si>
    <t xml:space="preserve">SUBTOTAL: </t>
  </si>
  <si>
    <t>FIAÇÃO</t>
  </si>
  <si>
    <t>4.1</t>
  </si>
  <si>
    <t>02.INHI.ESOL.008/01</t>
  </si>
  <si>
    <t>SINAPI ALTERADO</t>
  </si>
  <si>
    <t>CABO FOTOVOLTAICO 6 MM² INSTALADO EM ELETRODUTO - FORNECIMENTO E INSTALAÇÃO. AF_12/2021</t>
  </si>
  <si>
    <t>4.2</t>
  </si>
  <si>
    <t>101885U</t>
  </si>
  <si>
    <t>CABO DE COBRE ISOLADO, 10 MM², ANTI-CHAMA 0,6/1 KV, INSTALADO EM ELETROCALHA OU PERFILADO - FORNECIMENTO E INSTALAÇÃO. AF_10/2020</t>
  </si>
  <si>
    <t>4.3</t>
  </si>
  <si>
    <t>101887U</t>
  </si>
  <si>
    <t>CABO DE COBRE ISOLADO, 16 MM², ANTI-CHAMA 0,6/1 KV, INSTALADO EM ELETROCALHA OU PERFILADO - FORNECIMENTO E INSTALAÇÃO. AF_10/2020</t>
  </si>
  <si>
    <t>4.4</t>
  </si>
  <si>
    <t>101889U</t>
  </si>
  <si>
    <t>CABO DE COBRE ISOLADO, 25 MM², ANTI-CHAMA 0,6/1 KV, INSTALADO EM ELETROCALHA OU PERFILADO - FORNECIMENTO E INSTALAÇÃO. AF_10/2020</t>
  </si>
  <si>
    <t>4.5</t>
  </si>
  <si>
    <t>91930U</t>
  </si>
  <si>
    <t>CABO DE COBRE FLEXÍVEL ISOLADO, 6 MM², ANTI-CHAMA 450/750 V, PARA CIRCUITOS TERMINAIS - FORNECIMENTO E INSTALAÇÃO. AF_03/2023</t>
  </si>
  <si>
    <t>4.6</t>
  </si>
  <si>
    <t>96971U</t>
  </si>
  <si>
    <t>CORDOALHA DE COBRE NU 16 MM², NÃO ENTERRADA, COM ISOLADOR - FORNECIMENTO E INSTALAÇÃO. AF_12/2017</t>
  </si>
  <si>
    <t>ATERRAMENTO, CAIXAS E CONECTORES</t>
  </si>
  <si>
    <t>5.1</t>
  </si>
  <si>
    <t>CONECTOR PERFURANTE (D16-120)(P4-35)</t>
  </si>
  <si>
    <t>5.2</t>
  </si>
  <si>
    <t>CONECTOR MC4 SOLAR PAR MACHO-FEMEA</t>
  </si>
  <si>
    <t>101747U</t>
  </si>
  <si>
    <t>PISO EM CONCRETO 20 MPA PREPARO MECÂNICO, ESPESSURA 7CM. AF_09/2020</t>
  </si>
  <si>
    <t>M2</t>
  </si>
  <si>
    <t>5.3</t>
  </si>
  <si>
    <t>TERMINAL A COMPRESSAO EM COBRE ESTANHADO PARA CABO 6 MM2, 1 FURO E 1 COMPRESSAO, PARA PARAFUSO DE FIXACAO M6</t>
  </si>
  <si>
    <t>5.4</t>
  </si>
  <si>
    <t>TERMINAL A COMPRESSAO EM COBRE ESTANHADO PARA CABO 10 MM2, 1 FURO E 1 COMPRESSAO, PARA PARAFUSO DE FIXACAO M6</t>
  </si>
  <si>
    <t>5.5</t>
  </si>
  <si>
    <t>TERMINAL A COMPRESSAO EM COBRE ESTANHADO PARA CABO 16 MM2, 1 FURO E 1 COMPRESSAO, PARA PARAFUSO DE FIXACAO M6</t>
  </si>
  <si>
    <t>5.6</t>
  </si>
  <si>
    <t>TERMINAL A COMPRESSAO EM COBRE ESTANHADO PARA CABO 25 MM2, 1 FURO E 1 COMPRESSAO, PARA PARAFUSO DE FIXACAO M8</t>
  </si>
  <si>
    <t>90446U</t>
  </si>
  <si>
    <t>RASGO EM CONTRAPISO PARA RAMAIS/ DISTRIBUIÇÃO COM DIÂMETROS MAIORES QUE 75 MM. AF_05/2015</t>
  </si>
  <si>
    <t>5.7</t>
  </si>
  <si>
    <t>95803U</t>
  </si>
  <si>
    <t>CONDULETE DE ALUMÍNIO, TIPO X, PARA ELETRODUTO DE AÇO GALVANIZADO DN 32 MM (1 1/4), APARENTE - FORNECIMENTO E INSTALAÇÃO. AF_10/2022</t>
  </si>
  <si>
    <t>5.8</t>
  </si>
  <si>
    <t>95818U</t>
  </si>
  <si>
    <t>CONDULETE DE PVC, TIPO X, PARA ELETRODUTO DE PVC SOLDÁVEL DN 32 MM (1), APARENTE - FORNECIMENTO E INSTALAÇÃO. AF_10/2022</t>
  </si>
  <si>
    <t>5.9</t>
  </si>
  <si>
    <t>96985U</t>
  </si>
  <si>
    <t>HASTE DE ATERRAMENTO 5/8 PARA SPDA - FORNECIMENTO E INSTALAÇÃO. AF_12/2017</t>
  </si>
  <si>
    <t>5.10</t>
  </si>
  <si>
    <t>97881U</t>
  </si>
  <si>
    <t>CAIXA ENTERRADA ELÉTRICA RETANGULAR, EM CONCRETO PRÉ-MOLDADO, FUNDO COM BRITA, DIMENSÕES INTERNAS: 0,3X0,3X0,3 M. AF_12/2020</t>
  </si>
  <si>
    <t>QUADROS E INVERSORES</t>
  </si>
  <si>
    <t>6.1</t>
  </si>
  <si>
    <t>COMP 0002</t>
  </si>
  <si>
    <t>INSTALAÇÃO DE INVERSOR SOLAR FOTOVOLTAICO 15kWP, CONFIGURAÇÃO DA REDE E MONITORAMENTO.</t>
  </si>
  <si>
    <t>6.2</t>
  </si>
  <si>
    <t>COMP 0005</t>
  </si>
  <si>
    <t>STRING BOX CC PARA SISTEMA FOTOVOLTAICO - FORNECIMENTO E INSTALAÇÃO. AF_12/2021</t>
  </si>
  <si>
    <t>6.3</t>
  </si>
  <si>
    <t>COMP 0013</t>
  </si>
  <si>
    <t>FORNECIMENTO, INSTALAÇÃO E MONTAGEM CONFORME PROJETO DE CAIXA DE COMANDO 600X500X200MM(QUADRO CA).</t>
  </si>
  <si>
    <t>PAINÉIS E ESTRUTURA DE FIXAÇÃO</t>
  </si>
  <si>
    <t>7.1</t>
  </si>
  <si>
    <t>COMP 0010</t>
  </si>
  <si>
    <t>INSTALAÇÃO PAINEL SOLAR FOTOVOLTAICO EM ESTRUTURA OU TELHA METÁLICA.</t>
  </si>
  <si>
    <t>7.2</t>
  </si>
  <si>
    <t>COMP 0012</t>
  </si>
  <si>
    <t>INSTALAÇÃO DE ESTRUTURA PARA FIXAÇÃO DE PAINEIS SOLARES, INCLUSO TRILHO, EMENDA E FIXADORES DE PERFIL.</t>
  </si>
  <si>
    <t>7.3</t>
  </si>
  <si>
    <t>COMP 0014</t>
  </si>
  <si>
    <t>ESTRUTURA FIXAÇÃO PAINEL SOLAR NO SOLO ROMAGNOLE OU EQUIVALENTE TÉCNICO, INCLUSO PILASTRAS, LONGARINAS E FIXADORES, 4,80M INCLINAÇÃO 5 A 30 GRAUS. FORNECIMENTO E INSTALAÇÃO INCLUSO FUNDAÇÃO.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</si>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</sst>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2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3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7" applyNumberFormat="0" applyAlignment="0" applyProtection="0"/>
    <xf numFmtId="0" fontId="20" fillId="8" borderId="18" applyNumberFormat="0" applyAlignment="0" applyProtection="0"/>
    <xf numFmtId="0" fontId="21" fillId="8" borderId="17" applyNumberFormat="0" applyAlignment="0" applyProtection="0"/>
    <xf numFmtId="0" fontId="22" fillId="9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8" fillId="36" borderId="0" applyNumberFormat="0" applyBorder="0" applyAlignment="0" applyProtection="0"/>
    <xf numFmtId="0" fontId="12" fillId="0" borderId="0"/>
    <xf numFmtId="0" fontId="12" fillId="0" borderId="0"/>
  </cellStyleXfs>
  <cellXfs count="6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0" fillId="0" borderId="1" xfId="0" applyFont="1" applyBorder="1"/>
    <xf numFmtId="4" fontId="2" fillId="0" borderId="2" xfId="0" applyNumberFormat="1" applyFont="1" applyBorder="1" applyAlignment="1">
      <alignment horizontal="right" wrapText="1"/>
    </xf>
    <xf numFmtId="0" fontId="0" fillId="0" borderId="3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ont="1" applyBorder="1"/>
    <xf numFmtId="0" fontId="3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4" fontId="6" fillId="0" borderId="8" xfId="0" applyNumberFormat="1" applyFont="1" applyBorder="1" applyAlignment="1">
      <alignment horizontal="right" vertical="top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top" wrapText="1"/>
    </xf>
    <xf numFmtId="0" fontId="5" fillId="4" borderId="7" xfId="0" applyFont="1" applyFill="1" applyBorder="1" applyAlignment="1">
      <alignment horizontal="right" vertical="top" wrapText="1"/>
    </xf>
    <xf numFmtId="0" fontId="5" fillId="4" borderId="9" xfId="0" applyFont="1" applyFill="1" applyBorder="1" applyAlignment="1">
      <alignment horizontal="right" vertical="top" wrapText="1"/>
    </xf>
    <xf numFmtId="0" fontId="6" fillId="0" borderId="8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10" fontId="5" fillId="0" borderId="0" xfId="0" applyNumberFormat="1" applyFont="1" applyFill="1" applyBorder="1" applyAlignment="1">
      <alignment horizontal="left" vertical="center" wrapText="1"/>
    </xf>
    <xf numFmtId="10" fontId="5" fillId="0" borderId="1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center"/>
    </xf>
    <xf numFmtId="4" fontId="5" fillId="0" borderId="8" xfId="0" applyNumberFormat="1" applyFont="1" applyBorder="1" applyAlignment="1">
      <alignment horizontal="right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horizontal="right" vertical="top" wrapText="1"/>
    </xf>
    <xf numFmtId="0" fontId="5" fillId="4" borderId="8" xfId="0" applyNumberFormat="1" applyFont="1" applyFill="1" applyBorder="1" applyAlignment="1">
      <alignment horizontal="right" vertical="top" wrapText="1"/>
    </xf>
    <xf numFmtId="0" fontId="6" fillId="4" borderId="8" xfId="0" applyNumberFormat="1" applyFont="1" applyFill="1" applyBorder="1" applyAlignment="1">
      <alignment horizontal="right" vertical="top" wrapText="1"/>
    </xf>
    <xf numFmtId="0" fontId="5" fillId="5" borderId="6" xfId="0" applyFont="1" applyFill="1" applyBorder="1" applyAlignment="1">
      <alignment horizontal="right" vertical="top"/>
    </xf>
    <xf numFmtId="0" fontId="5" fillId="5" borderId="7" xfId="0" applyFont="1" applyFill="1" applyBorder="1" applyAlignment="1">
      <alignment horizontal="right" vertical="top"/>
    </xf>
    <xf numFmtId="0" fontId="5" fillId="5" borderId="9" xfId="0" applyFont="1" applyFill="1" applyBorder="1" applyAlignment="1">
      <alignment horizontal="right" vertical="top"/>
    </xf>
    <xf numFmtId="0" fontId="6" fillId="5" borderId="6" xfId="0" applyFont="1" applyFill="1" applyBorder="1" applyAlignment="1">
      <alignment horizontal="center" vertical="top" wrapText="1"/>
    </xf>
    <xf numFmtId="0" fontId="6" fillId="5" borderId="7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" fontId="5" fillId="5" borderId="8" xfId="0" applyNumberFormat="1" applyFont="1" applyFill="1" applyBorder="1" applyAlignment="1">
      <alignment horizontal="right" vertical="top"/>
    </xf>
    <xf numFmtId="4" fontId="5" fillId="5" borderId="8" xfId="0" applyNumberFormat="1" applyFont="1" applyFill="1" applyBorder="1" applyAlignment="1">
      <alignment vertical="top"/>
    </xf>
    <xf numFmtId="0" fontId="6" fillId="5" borderId="9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8" fillId="0" borderId="0" xfId="0" applyNumberFormat="1" applyFont="1" applyFill="1" applyBorder="1" applyAlignment="1">
      <alignment horizontal="right" vertical="top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  <cellStyle name="Normal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0"/>
  <sheetViews>
    <sheetView showGridLines="0" tabSelected="1" workbookViewId="0">
      <selection activeCell="O17" sqref="O17"/>
    </sheetView>
  </sheetViews>
  <sheetFormatPr defaultColWidth="9" defaultRowHeight="12.75"/>
  <cols>
    <col min="1" max="1" width="6" style="1" customWidth="1"/>
    <col min="2" max="2" width="15.4285714285714" style="1" customWidth="1"/>
    <col min="3" max="3" width="10.8571428571429" style="1" customWidth="1"/>
    <col min="4" max="4" width="65.1428571428571" style="1" customWidth="1"/>
    <col min="5" max="5" width="7.85714285714286" style="1" customWidth="1"/>
    <col min="6" max="6" width="9.71428571428571" style="1" customWidth="1"/>
    <col min="7" max="7" width="9.28571428571429" style="2" customWidth="1"/>
    <col min="8" max="9" width="12.8571428571429" style="2" customWidth="1"/>
    <col min="10" max="11" width="12.7142857142857" style="2" customWidth="1"/>
    <col min="12" max="12" width="14" style="2" customWidth="1"/>
    <col min="13" max="13" width="13.2857142857143" style="2" customWidth="1"/>
    <col min="14" max="16384" width="9.14285714285714" style="1"/>
  </cols>
  <sheetData>
    <row r="1" spans="1:13">
      <c r="A1" s="3"/>
      <c r="B1" s="4"/>
      <c r="C1" s="4"/>
      <c r="D1" s="4"/>
      <c r="E1" s="5"/>
      <c r="F1" s="5"/>
      <c r="G1" s="6"/>
      <c r="H1" s="6"/>
      <c r="I1" s="6"/>
      <c r="J1" s="6"/>
      <c r="K1" s="6"/>
      <c r="L1" s="35"/>
      <c r="M1" s="35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6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37"/>
    </row>
    <row r="4" ht="28.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38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39"/>
    </row>
    <row r="6" ht="15" spans="1:13">
      <c r="A6" s="7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40"/>
    </row>
    <row r="7" ht="15" customHeight="1" spans="1:13">
      <c r="A7" s="15" t="s">
        <v>1</v>
      </c>
      <c r="B7" s="16"/>
      <c r="C7" s="16" t="s">
        <v>2</v>
      </c>
      <c r="D7" s="16"/>
      <c r="E7" s="16"/>
      <c r="F7" s="16"/>
      <c r="G7" s="16"/>
      <c r="H7" s="16"/>
      <c r="I7" s="16"/>
      <c r="J7" s="41"/>
      <c r="K7" s="41"/>
      <c r="L7" s="41"/>
      <c r="M7" s="42"/>
    </row>
    <row r="8" ht="15" customHeight="1" spans="1:13">
      <c r="A8" s="15" t="s">
        <v>3</v>
      </c>
      <c r="B8" s="16"/>
      <c r="C8" s="16" t="s">
        <v>4</v>
      </c>
      <c r="D8" s="16"/>
      <c r="E8" s="16"/>
      <c r="F8" s="16"/>
      <c r="G8" s="16"/>
      <c r="H8" s="16"/>
      <c r="I8" s="16"/>
      <c r="J8" s="43"/>
      <c r="K8" s="43"/>
      <c r="L8" s="43"/>
      <c r="M8" s="44"/>
    </row>
    <row r="9" customHeight="1" spans="1:13">
      <c r="A9" s="15"/>
      <c r="B9" s="16"/>
      <c r="C9" s="16"/>
      <c r="D9" s="16"/>
      <c r="E9" s="16"/>
      <c r="F9" s="16"/>
      <c r="G9" s="16"/>
      <c r="H9" s="16"/>
      <c r="I9" s="16"/>
      <c r="J9" s="43"/>
      <c r="K9" s="43"/>
      <c r="L9" s="43"/>
      <c r="M9" s="44"/>
    </row>
    <row r="10" ht="8.25" hidden="1" customHeight="1" spans="1:13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45"/>
    </row>
    <row r="11" ht="31.5" spans="1:13">
      <c r="A11" s="19" t="s">
        <v>5</v>
      </c>
      <c r="B11" s="19" t="s">
        <v>6</v>
      </c>
      <c r="C11" s="19" t="s">
        <v>7</v>
      </c>
      <c r="D11" s="19" t="s">
        <v>8</v>
      </c>
      <c r="E11" s="19" t="s">
        <v>9</v>
      </c>
      <c r="F11" s="19" t="s">
        <v>10</v>
      </c>
      <c r="G11" s="20" t="s">
        <v>11</v>
      </c>
      <c r="H11" s="20" t="s">
        <v>12</v>
      </c>
      <c r="I11" s="20" t="s">
        <v>13</v>
      </c>
      <c r="J11" s="20" t="s">
        <v>14</v>
      </c>
      <c r="K11" s="20" t="s">
        <v>15</v>
      </c>
      <c r="L11" s="20" t="s">
        <v>16</v>
      </c>
      <c r="M11" s="20" t="s">
        <v>17</v>
      </c>
    </row>
    <row r="12" ht="15.75" spans="1:13">
      <c r="A12" s="21">
        <v>1</v>
      </c>
      <c r="B12" s="21"/>
      <c r="C12" s="21"/>
      <c r="D12" s="22" t="s">
        <v>18</v>
      </c>
      <c r="E12" s="22"/>
      <c r="F12" s="22"/>
      <c r="G12" s="22"/>
      <c r="H12" s="22"/>
      <c r="I12" s="22"/>
      <c r="J12" s="22"/>
      <c r="K12" s="22"/>
      <c r="L12" s="22"/>
      <c r="M12" s="22"/>
    </row>
    <row r="13" ht="15.75" spans="1:13">
      <c r="A13" s="23" t="s">
        <v>19</v>
      </c>
      <c r="B13" s="24" t="s">
        <v>20</v>
      </c>
      <c r="C13" s="24" t="s">
        <v>21</v>
      </c>
      <c r="D13" s="25" t="s">
        <v>22</v>
      </c>
      <c r="E13" s="26" t="s">
        <v>23</v>
      </c>
      <c r="F13" s="26" t="s">
        <v>24</v>
      </c>
      <c r="G13" s="27">
        <v>12</v>
      </c>
      <c r="H13" s="27"/>
      <c r="I13" s="27">
        <f>ROUND(G13*H13,2)</f>
        <v>0</v>
      </c>
      <c r="J13" s="27"/>
      <c r="K13" s="27">
        <f>ROUND(G13*J13,2)</f>
        <v>0</v>
      </c>
      <c r="L13" s="27">
        <f>ROUND(H13+J13,2)</f>
        <v>0</v>
      </c>
      <c r="M13" s="46">
        <f>ROUND(G13*L13,2)</f>
        <v>0</v>
      </c>
    </row>
    <row r="14" ht="15.75" spans="1:13">
      <c r="A14" s="28" t="s">
        <v>25</v>
      </c>
      <c r="B14" s="29"/>
      <c r="C14" s="29"/>
      <c r="D14" s="29"/>
      <c r="E14" s="29"/>
      <c r="F14" s="29"/>
      <c r="G14" s="29"/>
      <c r="H14" s="30"/>
      <c r="I14" s="47">
        <f>ROUND(SUM(I13),2)</f>
        <v>0</v>
      </c>
      <c r="J14" s="47"/>
      <c r="K14" s="47">
        <f>ROUND(SUM(K13),2)</f>
        <v>0</v>
      </c>
      <c r="L14" s="48"/>
      <c r="M14" s="47">
        <f>ROUND(SUM(M13),2)</f>
        <v>0</v>
      </c>
    </row>
    <row r="15" ht="15.75" spans="1:13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45"/>
    </row>
    <row r="16" ht="15.75" spans="1:13">
      <c r="A16" s="21">
        <v>2</v>
      </c>
      <c r="B16" s="21"/>
      <c r="C16" s="21"/>
      <c r="D16" s="22" t="s">
        <v>26</v>
      </c>
      <c r="E16" s="22"/>
      <c r="F16" s="22"/>
      <c r="G16" s="22"/>
      <c r="H16" s="22"/>
      <c r="I16" s="22"/>
      <c r="J16" s="22"/>
      <c r="K16" s="22"/>
      <c r="L16" s="22"/>
      <c r="M16" s="22"/>
    </row>
    <row r="17" ht="31.5" spans="1:13">
      <c r="A17" s="23" t="s">
        <v>27</v>
      </c>
      <c r="B17" s="24" t="s">
        <v>28</v>
      </c>
      <c r="C17" s="24" t="s">
        <v>29</v>
      </c>
      <c r="D17" s="25" t="s">
        <v>30</v>
      </c>
      <c r="E17" s="26" t="s">
        <v>23</v>
      </c>
      <c r="F17" s="26" t="s">
        <v>31</v>
      </c>
      <c r="G17" s="27">
        <v>2</v>
      </c>
      <c r="H17" s="27"/>
      <c r="I17" s="27">
        <f>ROUND(G17*H17,2)</f>
        <v>0</v>
      </c>
      <c r="J17" s="27"/>
      <c r="K17" s="27">
        <f>ROUND(G17*J17,2)</f>
        <v>0</v>
      </c>
      <c r="L17" s="27">
        <f>ROUND(H17+J17,2)</f>
        <v>0</v>
      </c>
      <c r="M17" s="46">
        <f>ROUND(G17*L17,2)</f>
        <v>0</v>
      </c>
    </row>
    <row r="18" ht="31.5" spans="1:13">
      <c r="A18" s="23" t="s">
        <v>32</v>
      </c>
      <c r="B18" s="24" t="s">
        <v>33</v>
      </c>
      <c r="C18" s="24" t="s">
        <v>29</v>
      </c>
      <c r="D18" s="25" t="s">
        <v>34</v>
      </c>
      <c r="E18" s="26" t="s">
        <v>23</v>
      </c>
      <c r="F18" s="26" t="s">
        <v>31</v>
      </c>
      <c r="G18" s="27">
        <v>1</v>
      </c>
      <c r="H18" s="27"/>
      <c r="I18" s="27">
        <f t="shared" ref="I18:I23" si="0">ROUND(G18*H18,2)</f>
        <v>0</v>
      </c>
      <c r="J18" s="27"/>
      <c r="K18" s="27">
        <f t="shared" ref="K18:K23" si="1">ROUND(G18*J18,2)</f>
        <v>0</v>
      </c>
      <c r="L18" s="27">
        <f t="shared" ref="L18:L23" si="2">ROUND(H18+J18,2)</f>
        <v>0</v>
      </c>
      <c r="M18" s="46">
        <f t="shared" ref="M18:M23" si="3">ROUND(G18*L18,2)</f>
        <v>0</v>
      </c>
    </row>
    <row r="19" ht="31.5" spans="1:13">
      <c r="A19" s="23" t="s">
        <v>35</v>
      </c>
      <c r="B19" s="24" t="s">
        <v>36</v>
      </c>
      <c r="C19" s="24" t="s">
        <v>21</v>
      </c>
      <c r="D19" s="25" t="s">
        <v>37</v>
      </c>
      <c r="E19" s="26" t="s">
        <v>23</v>
      </c>
      <c r="F19" s="26" t="s">
        <v>38</v>
      </c>
      <c r="G19" s="27">
        <v>270</v>
      </c>
      <c r="H19" s="27"/>
      <c r="I19" s="27">
        <f t="shared" si="0"/>
        <v>0</v>
      </c>
      <c r="J19" s="27"/>
      <c r="K19" s="27">
        <f t="shared" si="1"/>
        <v>0</v>
      </c>
      <c r="L19" s="27">
        <f t="shared" si="2"/>
        <v>0</v>
      </c>
      <c r="M19" s="46">
        <f t="shared" si="3"/>
        <v>0</v>
      </c>
    </row>
    <row r="20" ht="47.25" spans="1:13">
      <c r="A20" s="23" t="s">
        <v>39</v>
      </c>
      <c r="B20" s="24" t="s">
        <v>40</v>
      </c>
      <c r="C20" s="24" t="s">
        <v>21</v>
      </c>
      <c r="D20" s="25" t="s">
        <v>41</v>
      </c>
      <c r="E20" s="26" t="s">
        <v>23</v>
      </c>
      <c r="F20" s="26" t="s">
        <v>38</v>
      </c>
      <c r="G20" s="27">
        <v>1053</v>
      </c>
      <c r="H20" s="27"/>
      <c r="I20" s="27">
        <f t="shared" si="0"/>
        <v>0</v>
      </c>
      <c r="J20" s="27"/>
      <c r="K20" s="27">
        <f t="shared" si="1"/>
        <v>0</v>
      </c>
      <c r="L20" s="27">
        <f t="shared" si="2"/>
        <v>0</v>
      </c>
      <c r="M20" s="46">
        <f t="shared" si="3"/>
        <v>0</v>
      </c>
    </row>
    <row r="21" ht="34.5" customHeight="1" spans="1:13">
      <c r="A21" s="23" t="s">
        <v>42</v>
      </c>
      <c r="B21" s="24" t="s">
        <v>43</v>
      </c>
      <c r="C21" s="24" t="s">
        <v>21</v>
      </c>
      <c r="D21" s="25" t="s">
        <v>44</v>
      </c>
      <c r="E21" s="26" t="s">
        <v>23</v>
      </c>
      <c r="F21" s="26" t="s">
        <v>38</v>
      </c>
      <c r="G21" s="27">
        <v>100</v>
      </c>
      <c r="H21" s="27"/>
      <c r="I21" s="27">
        <f t="shared" si="0"/>
        <v>0</v>
      </c>
      <c r="J21" s="27"/>
      <c r="K21" s="27">
        <f t="shared" si="1"/>
        <v>0</v>
      </c>
      <c r="L21" s="27">
        <f t="shared" si="2"/>
        <v>0</v>
      </c>
      <c r="M21" s="46">
        <f t="shared" si="3"/>
        <v>0</v>
      </c>
    </row>
    <row r="22" ht="35.25" customHeight="1" spans="1:13">
      <c r="A22" s="23" t="s">
        <v>45</v>
      </c>
      <c r="B22" s="24" t="s">
        <v>46</v>
      </c>
      <c r="C22" s="24" t="s">
        <v>21</v>
      </c>
      <c r="D22" s="25" t="s">
        <v>47</v>
      </c>
      <c r="E22" s="26" t="s">
        <v>23</v>
      </c>
      <c r="F22" s="26" t="s">
        <v>31</v>
      </c>
      <c r="G22" s="27">
        <v>4</v>
      </c>
      <c r="H22" s="27"/>
      <c r="I22" s="27">
        <f t="shared" si="0"/>
        <v>0</v>
      </c>
      <c r="J22" s="27"/>
      <c r="K22" s="27">
        <f t="shared" si="1"/>
        <v>0</v>
      </c>
      <c r="L22" s="27">
        <f t="shared" si="2"/>
        <v>0</v>
      </c>
      <c r="M22" s="46">
        <f t="shared" si="3"/>
        <v>0</v>
      </c>
    </row>
    <row r="23" ht="36.75" customHeight="1" spans="1:13">
      <c r="A23" s="23" t="s">
        <v>48</v>
      </c>
      <c r="B23" s="24" t="s">
        <v>49</v>
      </c>
      <c r="C23" s="24" t="s">
        <v>21</v>
      </c>
      <c r="D23" s="25" t="s">
        <v>50</v>
      </c>
      <c r="E23" s="26" t="s">
        <v>23</v>
      </c>
      <c r="F23" s="26" t="s">
        <v>31</v>
      </c>
      <c r="G23" s="27">
        <v>4</v>
      </c>
      <c r="H23" s="27"/>
      <c r="I23" s="27">
        <f t="shared" si="0"/>
        <v>0</v>
      </c>
      <c r="J23" s="27"/>
      <c r="K23" s="27">
        <f t="shared" si="1"/>
        <v>0</v>
      </c>
      <c r="L23" s="27">
        <f t="shared" si="2"/>
        <v>0</v>
      </c>
      <c r="M23" s="46">
        <f t="shared" si="3"/>
        <v>0</v>
      </c>
    </row>
    <row r="24" ht="15.75" spans="1:13">
      <c r="A24" s="31" t="s">
        <v>25</v>
      </c>
      <c r="B24" s="32"/>
      <c r="C24" s="32"/>
      <c r="D24" s="32"/>
      <c r="E24" s="32"/>
      <c r="F24" s="32"/>
      <c r="G24" s="32"/>
      <c r="H24" s="33"/>
      <c r="I24" s="47">
        <f>ROUND(SUM(I17:I23),2)</f>
        <v>0</v>
      </c>
      <c r="J24" s="47"/>
      <c r="K24" s="47">
        <f t="shared" ref="K24:M24" si="4">ROUND(SUM(K17:K23),2)</f>
        <v>0</v>
      </c>
      <c r="L24" s="47"/>
      <c r="M24" s="47">
        <f t="shared" si="4"/>
        <v>0</v>
      </c>
    </row>
    <row r="25" ht="15.75" spans="1:13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</row>
    <row r="26" ht="15.75" spans="1:13">
      <c r="A26" s="21">
        <v>3</v>
      </c>
      <c r="B26" s="21"/>
      <c r="C26" s="21"/>
      <c r="D26" s="22" t="s">
        <v>51</v>
      </c>
      <c r="E26" s="22"/>
      <c r="F26" s="22"/>
      <c r="G26" s="22"/>
      <c r="H26" s="22"/>
      <c r="I26" s="22"/>
      <c r="J26" s="22"/>
      <c r="K26" s="22"/>
      <c r="L26" s="22"/>
      <c r="M26" s="22"/>
    </row>
    <row r="27" ht="31.5" spans="1:13">
      <c r="A27" s="23" t="s">
        <v>52</v>
      </c>
      <c r="B27" s="24">
        <v>393</v>
      </c>
      <c r="C27" s="24" t="s">
        <v>21</v>
      </c>
      <c r="D27" s="25" t="s">
        <v>53</v>
      </c>
      <c r="E27" s="26" t="s">
        <v>54</v>
      </c>
      <c r="F27" s="26" t="s">
        <v>31</v>
      </c>
      <c r="G27" s="27">
        <v>10</v>
      </c>
      <c r="H27" s="27"/>
      <c r="I27" s="27">
        <f t="shared" ref="I27:I39" si="5">ROUND(G27*H27,2)</f>
        <v>0</v>
      </c>
      <c r="J27" s="27"/>
      <c r="K27" s="27">
        <f t="shared" ref="K27:K39" si="6">ROUND(G27*J27,2)</f>
        <v>0</v>
      </c>
      <c r="L27" s="27">
        <f t="shared" ref="L27:L39" si="7">ROUND(H27+J27,2)</f>
        <v>0</v>
      </c>
      <c r="M27" s="46">
        <f t="shared" ref="M27:M39" si="8">ROUND(G27*L27,2)</f>
        <v>0</v>
      </c>
    </row>
    <row r="28" ht="47.25" spans="1:13">
      <c r="A28" s="23" t="s">
        <v>55</v>
      </c>
      <c r="B28" s="24" t="s">
        <v>56</v>
      </c>
      <c r="C28" s="24" t="s">
        <v>21</v>
      </c>
      <c r="D28" s="25" t="s">
        <v>57</v>
      </c>
      <c r="E28" s="26" t="s">
        <v>23</v>
      </c>
      <c r="F28" s="26" t="s">
        <v>58</v>
      </c>
      <c r="G28" s="27">
        <v>50</v>
      </c>
      <c r="H28" s="27"/>
      <c r="I28" s="27">
        <f t="shared" si="5"/>
        <v>0</v>
      </c>
      <c r="J28" s="27"/>
      <c r="K28" s="27">
        <f t="shared" si="6"/>
        <v>0</v>
      </c>
      <c r="L28" s="27">
        <f t="shared" si="7"/>
        <v>0</v>
      </c>
      <c r="M28" s="46">
        <f t="shared" si="8"/>
        <v>0</v>
      </c>
    </row>
    <row r="29" ht="47.25" spans="1:13">
      <c r="A29" s="23" t="s">
        <v>59</v>
      </c>
      <c r="B29" s="24" t="s">
        <v>60</v>
      </c>
      <c r="C29" s="24" t="s">
        <v>21</v>
      </c>
      <c r="D29" s="25" t="s">
        <v>61</v>
      </c>
      <c r="E29" s="26" t="s">
        <v>23</v>
      </c>
      <c r="F29" s="26" t="s">
        <v>58</v>
      </c>
      <c r="G29" s="27">
        <v>6</v>
      </c>
      <c r="H29" s="27"/>
      <c r="I29" s="27">
        <f t="shared" si="5"/>
        <v>0</v>
      </c>
      <c r="J29" s="27"/>
      <c r="K29" s="27">
        <f t="shared" si="6"/>
        <v>0</v>
      </c>
      <c r="L29" s="27">
        <f t="shared" si="7"/>
        <v>0</v>
      </c>
      <c r="M29" s="46">
        <f t="shared" si="8"/>
        <v>0</v>
      </c>
    </row>
    <row r="30" ht="47.25" spans="1:13">
      <c r="A30" s="23" t="s">
        <v>62</v>
      </c>
      <c r="B30" s="24" t="s">
        <v>63</v>
      </c>
      <c r="C30" s="24" t="s">
        <v>21</v>
      </c>
      <c r="D30" s="25" t="s">
        <v>64</v>
      </c>
      <c r="E30" s="26" t="s">
        <v>23</v>
      </c>
      <c r="F30" s="26" t="s">
        <v>58</v>
      </c>
      <c r="G30" s="27">
        <v>30</v>
      </c>
      <c r="H30" s="27"/>
      <c r="I30" s="27">
        <f t="shared" si="5"/>
        <v>0</v>
      </c>
      <c r="J30" s="27"/>
      <c r="K30" s="27">
        <f t="shared" si="6"/>
        <v>0</v>
      </c>
      <c r="L30" s="27">
        <f t="shared" si="7"/>
        <v>0</v>
      </c>
      <c r="M30" s="46">
        <f t="shared" si="8"/>
        <v>0</v>
      </c>
    </row>
    <row r="31" ht="47.25" spans="1:13">
      <c r="A31" s="23" t="s">
        <v>65</v>
      </c>
      <c r="B31" s="24" t="s">
        <v>66</v>
      </c>
      <c r="C31" s="24" t="s">
        <v>21</v>
      </c>
      <c r="D31" s="25" t="s">
        <v>67</v>
      </c>
      <c r="E31" s="26" t="s">
        <v>23</v>
      </c>
      <c r="F31" s="26" t="s">
        <v>31</v>
      </c>
      <c r="G31" s="27">
        <v>2</v>
      </c>
      <c r="H31" s="27"/>
      <c r="I31" s="27">
        <f t="shared" si="5"/>
        <v>0</v>
      </c>
      <c r="J31" s="27"/>
      <c r="K31" s="27">
        <f t="shared" si="6"/>
        <v>0</v>
      </c>
      <c r="L31" s="27">
        <f t="shared" si="7"/>
        <v>0</v>
      </c>
      <c r="M31" s="46">
        <f t="shared" si="8"/>
        <v>0</v>
      </c>
    </row>
    <row r="32" ht="47.25" spans="1:13">
      <c r="A32" s="23" t="s">
        <v>68</v>
      </c>
      <c r="B32" s="24" t="s">
        <v>69</v>
      </c>
      <c r="C32" s="24" t="s">
        <v>21</v>
      </c>
      <c r="D32" s="25" t="s">
        <v>70</v>
      </c>
      <c r="E32" s="26" t="s">
        <v>23</v>
      </c>
      <c r="F32" s="26" t="s">
        <v>31</v>
      </c>
      <c r="G32" s="27">
        <v>8</v>
      </c>
      <c r="H32" s="27"/>
      <c r="I32" s="27">
        <f t="shared" si="5"/>
        <v>0</v>
      </c>
      <c r="J32" s="27"/>
      <c r="K32" s="27">
        <f t="shared" si="6"/>
        <v>0</v>
      </c>
      <c r="L32" s="27">
        <f t="shared" si="7"/>
        <v>0</v>
      </c>
      <c r="M32" s="46">
        <f t="shared" si="8"/>
        <v>0</v>
      </c>
    </row>
    <row r="33" ht="47.25" spans="1:13">
      <c r="A33" s="23" t="s">
        <v>71</v>
      </c>
      <c r="B33" s="24" t="s">
        <v>72</v>
      </c>
      <c r="C33" s="24" t="s">
        <v>21</v>
      </c>
      <c r="D33" s="25" t="s">
        <v>73</v>
      </c>
      <c r="E33" s="26" t="s">
        <v>23</v>
      </c>
      <c r="F33" s="26" t="s">
        <v>31</v>
      </c>
      <c r="G33" s="27">
        <v>3</v>
      </c>
      <c r="H33" s="27"/>
      <c r="I33" s="27">
        <f t="shared" si="5"/>
        <v>0</v>
      </c>
      <c r="J33" s="27"/>
      <c r="K33" s="27">
        <f t="shared" si="6"/>
        <v>0</v>
      </c>
      <c r="L33" s="27">
        <f t="shared" si="7"/>
        <v>0</v>
      </c>
      <c r="M33" s="46">
        <f t="shared" si="8"/>
        <v>0</v>
      </c>
    </row>
    <row r="34" ht="47.25" spans="1:13">
      <c r="A34" s="23" t="s">
        <v>74</v>
      </c>
      <c r="B34" s="24" t="s">
        <v>75</v>
      </c>
      <c r="C34" s="24" t="s">
        <v>21</v>
      </c>
      <c r="D34" s="25" t="s">
        <v>76</v>
      </c>
      <c r="E34" s="26" t="s">
        <v>23</v>
      </c>
      <c r="F34" s="26" t="s">
        <v>31</v>
      </c>
      <c r="G34" s="27">
        <v>3</v>
      </c>
      <c r="H34" s="27"/>
      <c r="I34" s="27">
        <f t="shared" si="5"/>
        <v>0</v>
      </c>
      <c r="J34" s="27"/>
      <c r="K34" s="27">
        <f t="shared" si="6"/>
        <v>0</v>
      </c>
      <c r="L34" s="27">
        <f t="shared" si="7"/>
        <v>0</v>
      </c>
      <c r="M34" s="46">
        <f t="shared" si="8"/>
        <v>0</v>
      </c>
    </row>
    <row r="35" ht="47.25" spans="1:13">
      <c r="A35" s="23" t="s">
        <v>77</v>
      </c>
      <c r="B35" s="24" t="s">
        <v>78</v>
      </c>
      <c r="C35" s="24" t="s">
        <v>21</v>
      </c>
      <c r="D35" s="25" t="s">
        <v>79</v>
      </c>
      <c r="E35" s="26" t="s">
        <v>23</v>
      </c>
      <c r="F35" s="26" t="s">
        <v>58</v>
      </c>
      <c r="G35" s="27">
        <v>3</v>
      </c>
      <c r="H35" s="27"/>
      <c r="I35" s="27">
        <f t="shared" si="5"/>
        <v>0</v>
      </c>
      <c r="J35" s="27"/>
      <c r="K35" s="27">
        <f t="shared" si="6"/>
        <v>0</v>
      </c>
      <c r="L35" s="27">
        <f t="shared" si="7"/>
        <v>0</v>
      </c>
      <c r="M35" s="46">
        <f t="shared" si="8"/>
        <v>0</v>
      </c>
    </row>
    <row r="36" ht="31.5" spans="1:13">
      <c r="A36" s="23" t="s">
        <v>80</v>
      </c>
      <c r="B36" s="24" t="s">
        <v>81</v>
      </c>
      <c r="C36" s="24" t="s">
        <v>21</v>
      </c>
      <c r="D36" s="25" t="s">
        <v>82</v>
      </c>
      <c r="E36" s="26" t="s">
        <v>23</v>
      </c>
      <c r="F36" s="26" t="s">
        <v>83</v>
      </c>
      <c r="G36" s="27">
        <v>5.2</v>
      </c>
      <c r="H36" s="27"/>
      <c r="I36" s="27">
        <f t="shared" si="5"/>
        <v>0</v>
      </c>
      <c r="J36" s="27"/>
      <c r="K36" s="27">
        <f t="shared" si="6"/>
        <v>0</v>
      </c>
      <c r="L36" s="27">
        <f t="shared" si="7"/>
        <v>0</v>
      </c>
      <c r="M36" s="46">
        <f t="shared" si="8"/>
        <v>0</v>
      </c>
    </row>
    <row r="37" ht="15.75" spans="1:13">
      <c r="A37" s="23" t="s">
        <v>84</v>
      </c>
      <c r="B37" s="24" t="s">
        <v>85</v>
      </c>
      <c r="C37" s="24" t="s">
        <v>21</v>
      </c>
      <c r="D37" s="25" t="s">
        <v>86</v>
      </c>
      <c r="E37" s="26" t="s">
        <v>23</v>
      </c>
      <c r="F37" s="26" t="s">
        <v>83</v>
      </c>
      <c r="G37" s="27">
        <v>5.2</v>
      </c>
      <c r="H37" s="27"/>
      <c r="I37" s="27">
        <f t="shared" si="5"/>
        <v>0</v>
      </c>
      <c r="J37" s="27"/>
      <c r="K37" s="27">
        <f t="shared" si="6"/>
        <v>0</v>
      </c>
      <c r="L37" s="27">
        <f t="shared" si="7"/>
        <v>0</v>
      </c>
      <c r="M37" s="46">
        <f t="shared" si="8"/>
        <v>0</v>
      </c>
    </row>
    <row r="38" ht="47.25" spans="1:13">
      <c r="A38" s="23" t="s">
        <v>87</v>
      </c>
      <c r="B38" s="24" t="s">
        <v>88</v>
      </c>
      <c r="C38" s="24" t="s">
        <v>21</v>
      </c>
      <c r="D38" s="25" t="s">
        <v>89</v>
      </c>
      <c r="E38" s="26" t="s">
        <v>23</v>
      </c>
      <c r="F38" s="26" t="s">
        <v>58</v>
      </c>
      <c r="G38" s="27">
        <v>5</v>
      </c>
      <c r="H38" s="27"/>
      <c r="I38" s="27">
        <f t="shared" si="5"/>
        <v>0</v>
      </c>
      <c r="J38" s="27"/>
      <c r="K38" s="27">
        <f t="shared" si="6"/>
        <v>0</v>
      </c>
      <c r="L38" s="27">
        <f t="shared" si="7"/>
        <v>0</v>
      </c>
      <c r="M38" s="46">
        <f t="shared" si="8"/>
        <v>0</v>
      </c>
    </row>
    <row r="39" ht="47.25" spans="1:13">
      <c r="A39" s="23" t="s">
        <v>90</v>
      </c>
      <c r="B39" s="24" t="s">
        <v>91</v>
      </c>
      <c r="C39" s="24" t="s">
        <v>92</v>
      </c>
      <c r="D39" s="25" t="s">
        <v>93</v>
      </c>
      <c r="E39" s="26" t="s">
        <v>23</v>
      </c>
      <c r="F39" s="26" t="s">
        <v>31</v>
      </c>
      <c r="G39" s="27">
        <v>4</v>
      </c>
      <c r="H39" s="27"/>
      <c r="I39" s="27">
        <f t="shared" si="5"/>
        <v>0</v>
      </c>
      <c r="J39" s="27"/>
      <c r="K39" s="27">
        <f t="shared" si="6"/>
        <v>0</v>
      </c>
      <c r="L39" s="27">
        <f t="shared" si="7"/>
        <v>0</v>
      </c>
      <c r="M39" s="46">
        <f t="shared" si="8"/>
        <v>0</v>
      </c>
    </row>
    <row r="40" ht="15.75" spans="1:13">
      <c r="A40" s="31" t="s">
        <v>94</v>
      </c>
      <c r="B40" s="32"/>
      <c r="C40" s="32"/>
      <c r="D40" s="32"/>
      <c r="E40" s="32"/>
      <c r="F40" s="32"/>
      <c r="G40" s="32"/>
      <c r="H40" s="33"/>
      <c r="I40" s="47">
        <f>ROUND(SUM(I27:I39),2)</f>
        <v>0</v>
      </c>
      <c r="J40" s="47"/>
      <c r="K40" s="47">
        <f>ROUND(SUM(K27:K39),2)</f>
        <v>0</v>
      </c>
      <c r="L40" s="48"/>
      <c r="M40" s="47">
        <f>ROUND(SUM(M27:M39),2)</f>
        <v>0</v>
      </c>
    </row>
    <row r="41" ht="15.75" spans="1:13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45"/>
    </row>
    <row r="42" ht="15.75" spans="1:13">
      <c r="A42" s="21">
        <v>4</v>
      </c>
      <c r="B42" s="21"/>
      <c r="C42" s="21"/>
      <c r="D42" s="22" t="s">
        <v>95</v>
      </c>
      <c r="E42" s="22"/>
      <c r="F42" s="22"/>
      <c r="G42" s="22"/>
      <c r="H42" s="22"/>
      <c r="I42" s="22"/>
      <c r="J42" s="22"/>
      <c r="K42" s="22"/>
      <c r="L42" s="22"/>
      <c r="M42" s="22"/>
    </row>
    <row r="43" ht="33.75" customHeight="1" spans="1:13">
      <c r="A43" s="23" t="s">
        <v>96</v>
      </c>
      <c r="B43" s="24" t="s">
        <v>97</v>
      </c>
      <c r="C43" s="24" t="s">
        <v>98</v>
      </c>
      <c r="D43" s="25" t="s">
        <v>99</v>
      </c>
      <c r="E43" s="26" t="s">
        <v>23</v>
      </c>
      <c r="F43" s="26" t="s">
        <v>58</v>
      </c>
      <c r="G43" s="27">
        <v>300</v>
      </c>
      <c r="H43" s="27"/>
      <c r="I43" s="27">
        <f t="shared" ref="I43:I48" si="9">ROUND(G43*H43,2)</f>
        <v>0</v>
      </c>
      <c r="J43" s="27"/>
      <c r="K43" s="27">
        <f t="shared" ref="K43:K48" si="10">ROUND(G43*J43,2)</f>
        <v>0</v>
      </c>
      <c r="L43" s="27">
        <f t="shared" ref="L43:L48" si="11">ROUND(H43+J43,2)</f>
        <v>0</v>
      </c>
      <c r="M43" s="46">
        <f t="shared" ref="M43:M48" si="12">ROUND(G43*L43,2)</f>
        <v>0</v>
      </c>
    </row>
    <row r="44" ht="47.25" spans="1:13">
      <c r="A44" s="23" t="s">
        <v>100</v>
      </c>
      <c r="B44" s="24" t="s">
        <v>101</v>
      </c>
      <c r="C44" s="24" t="s">
        <v>21</v>
      </c>
      <c r="D44" s="25" t="s">
        <v>102</v>
      </c>
      <c r="E44" s="26" t="s">
        <v>23</v>
      </c>
      <c r="F44" s="26" t="s">
        <v>58</v>
      </c>
      <c r="G44" s="27">
        <v>50</v>
      </c>
      <c r="H44" s="27"/>
      <c r="I44" s="27">
        <f t="shared" si="9"/>
        <v>0</v>
      </c>
      <c r="J44" s="27"/>
      <c r="K44" s="27">
        <f t="shared" si="10"/>
        <v>0</v>
      </c>
      <c r="L44" s="27">
        <f t="shared" si="11"/>
        <v>0</v>
      </c>
      <c r="M44" s="46">
        <f t="shared" si="12"/>
        <v>0</v>
      </c>
    </row>
    <row r="45" ht="47.25" spans="1:13">
      <c r="A45" s="23" t="s">
        <v>103</v>
      </c>
      <c r="B45" s="24" t="s">
        <v>104</v>
      </c>
      <c r="C45" s="24" t="s">
        <v>21</v>
      </c>
      <c r="D45" s="25" t="s">
        <v>105</v>
      </c>
      <c r="E45" s="26" t="s">
        <v>23</v>
      </c>
      <c r="F45" s="26" t="s">
        <v>58</v>
      </c>
      <c r="G45" s="27">
        <v>10</v>
      </c>
      <c r="H45" s="27"/>
      <c r="I45" s="27">
        <f t="shared" si="9"/>
        <v>0</v>
      </c>
      <c r="J45" s="27"/>
      <c r="K45" s="27">
        <f t="shared" si="10"/>
        <v>0</v>
      </c>
      <c r="L45" s="27">
        <f t="shared" si="11"/>
        <v>0</v>
      </c>
      <c r="M45" s="46">
        <f t="shared" si="12"/>
        <v>0</v>
      </c>
    </row>
    <row r="46" ht="47.25" spans="1:13">
      <c r="A46" s="23" t="s">
        <v>106</v>
      </c>
      <c r="B46" s="24" t="s">
        <v>107</v>
      </c>
      <c r="C46" s="24" t="s">
        <v>21</v>
      </c>
      <c r="D46" s="25" t="s">
        <v>108</v>
      </c>
      <c r="E46" s="26" t="s">
        <v>23</v>
      </c>
      <c r="F46" s="26" t="s">
        <v>58</v>
      </c>
      <c r="G46" s="27">
        <v>40</v>
      </c>
      <c r="H46" s="27"/>
      <c r="I46" s="27">
        <f t="shared" si="9"/>
        <v>0</v>
      </c>
      <c r="J46" s="27"/>
      <c r="K46" s="27">
        <f t="shared" si="10"/>
        <v>0</v>
      </c>
      <c r="L46" s="27">
        <f t="shared" si="11"/>
        <v>0</v>
      </c>
      <c r="M46" s="46">
        <f t="shared" si="12"/>
        <v>0</v>
      </c>
    </row>
    <row r="47" ht="47.25" spans="1:13">
      <c r="A47" s="23" t="s">
        <v>109</v>
      </c>
      <c r="B47" s="24" t="s">
        <v>110</v>
      </c>
      <c r="C47" s="24" t="s">
        <v>21</v>
      </c>
      <c r="D47" s="25" t="s">
        <v>111</v>
      </c>
      <c r="E47" s="26" t="s">
        <v>23</v>
      </c>
      <c r="F47" s="26" t="s">
        <v>58</v>
      </c>
      <c r="G47" s="27">
        <v>50</v>
      </c>
      <c r="H47" s="27"/>
      <c r="I47" s="27">
        <f t="shared" si="9"/>
        <v>0</v>
      </c>
      <c r="J47" s="27"/>
      <c r="K47" s="27">
        <f t="shared" si="10"/>
        <v>0</v>
      </c>
      <c r="L47" s="27">
        <f t="shared" si="11"/>
        <v>0</v>
      </c>
      <c r="M47" s="46">
        <f t="shared" si="12"/>
        <v>0</v>
      </c>
    </row>
    <row r="48" ht="31.5" spans="1:13">
      <c r="A48" s="23" t="s">
        <v>112</v>
      </c>
      <c r="B48" s="24" t="s">
        <v>113</v>
      </c>
      <c r="C48" s="24" t="s">
        <v>21</v>
      </c>
      <c r="D48" s="25" t="s">
        <v>114</v>
      </c>
      <c r="E48" s="26" t="s">
        <v>23</v>
      </c>
      <c r="F48" s="26" t="s">
        <v>58</v>
      </c>
      <c r="G48" s="27">
        <v>6</v>
      </c>
      <c r="H48" s="27"/>
      <c r="I48" s="27">
        <f t="shared" si="9"/>
        <v>0</v>
      </c>
      <c r="J48" s="27"/>
      <c r="K48" s="27">
        <f t="shared" si="10"/>
        <v>0</v>
      </c>
      <c r="L48" s="27">
        <f t="shared" si="11"/>
        <v>0</v>
      </c>
      <c r="M48" s="46">
        <f t="shared" si="12"/>
        <v>0</v>
      </c>
    </row>
    <row r="49" ht="15.75" spans="1:13">
      <c r="A49" s="31" t="s">
        <v>94</v>
      </c>
      <c r="B49" s="32"/>
      <c r="C49" s="32"/>
      <c r="D49" s="32"/>
      <c r="E49" s="32"/>
      <c r="F49" s="32"/>
      <c r="G49" s="32"/>
      <c r="H49" s="33"/>
      <c r="I49" s="47">
        <f>ROUND(SUM(I43:I48),2)</f>
        <v>0</v>
      </c>
      <c r="J49" s="49"/>
      <c r="K49" s="47">
        <f>ROUND(SUM(K43:K48),2)</f>
        <v>0</v>
      </c>
      <c r="L49" s="50"/>
      <c r="M49" s="47">
        <f>ROUND(SUM(M43:M48),2)</f>
        <v>0</v>
      </c>
    </row>
    <row r="50" ht="15.75" spans="1:13">
      <c r="A50" s="17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45"/>
    </row>
    <row r="51" ht="15.75" spans="1:13">
      <c r="A51" s="21">
        <v>5</v>
      </c>
      <c r="B51" s="21"/>
      <c r="C51" s="21"/>
      <c r="D51" s="22" t="s">
        <v>115</v>
      </c>
      <c r="E51" s="22"/>
      <c r="F51" s="22"/>
      <c r="G51" s="22"/>
      <c r="H51" s="22"/>
      <c r="I51" s="22"/>
      <c r="J51" s="22"/>
      <c r="K51" s="22"/>
      <c r="L51" s="22"/>
      <c r="M51" s="22"/>
    </row>
    <row r="52" ht="15.75" spans="1:13">
      <c r="A52" s="23" t="s">
        <v>116</v>
      </c>
      <c r="B52" s="24">
        <v>1138</v>
      </c>
      <c r="C52" s="24" t="s">
        <v>21</v>
      </c>
      <c r="D52" s="25" t="s">
        <v>117</v>
      </c>
      <c r="E52" s="26" t="s">
        <v>54</v>
      </c>
      <c r="F52" s="26" t="s">
        <v>31</v>
      </c>
      <c r="G52" s="27">
        <v>5</v>
      </c>
      <c r="H52" s="27"/>
      <c r="I52" s="27">
        <f t="shared" ref="I52:I63" si="13">ROUND(G52*H52,2)</f>
        <v>0</v>
      </c>
      <c r="J52" s="27"/>
      <c r="K52" s="27">
        <f t="shared" ref="K52:K63" si="14">ROUND(G52*J52,2)</f>
        <v>0</v>
      </c>
      <c r="L52" s="27">
        <f t="shared" ref="L52:L63" si="15">ROUND(H52+J52,2)</f>
        <v>0</v>
      </c>
      <c r="M52" s="46">
        <f t="shared" ref="M52:M63" si="16">ROUND(G52*L52,2)</f>
        <v>0</v>
      </c>
    </row>
    <row r="53" ht="15.75" spans="1:13">
      <c r="A53" s="23" t="s">
        <v>118</v>
      </c>
      <c r="B53" s="24">
        <v>3344</v>
      </c>
      <c r="C53" s="24" t="s">
        <v>92</v>
      </c>
      <c r="D53" s="25" t="s">
        <v>119</v>
      </c>
      <c r="E53" s="26" t="s">
        <v>54</v>
      </c>
      <c r="F53" s="26" t="s">
        <v>31</v>
      </c>
      <c r="G53" s="27">
        <v>8</v>
      </c>
      <c r="H53" s="27"/>
      <c r="I53" s="27">
        <f t="shared" si="13"/>
        <v>0</v>
      </c>
      <c r="J53" s="27"/>
      <c r="K53" s="27">
        <f t="shared" si="14"/>
        <v>0</v>
      </c>
      <c r="L53" s="27">
        <f t="shared" si="15"/>
        <v>0</v>
      </c>
      <c r="M53" s="46">
        <f t="shared" si="16"/>
        <v>0</v>
      </c>
    </row>
    <row r="54" ht="31.5" spans="1:13">
      <c r="A54" s="23"/>
      <c r="B54" s="24" t="s">
        <v>120</v>
      </c>
      <c r="C54" s="24" t="s">
        <v>21</v>
      </c>
      <c r="D54" s="25" t="s">
        <v>121</v>
      </c>
      <c r="E54" s="26" t="s">
        <v>23</v>
      </c>
      <c r="F54" s="26" t="s">
        <v>122</v>
      </c>
      <c r="G54" s="27">
        <v>2.75</v>
      </c>
      <c r="H54" s="27"/>
      <c r="I54" s="27">
        <f t="shared" si="13"/>
        <v>0</v>
      </c>
      <c r="J54" s="27"/>
      <c r="K54" s="27">
        <f t="shared" ref="K54" si="17">ROUND(G54*J54,2)</f>
        <v>0</v>
      </c>
      <c r="L54" s="27">
        <f t="shared" ref="L54" si="18">ROUND(H54+J54,2)</f>
        <v>0</v>
      </c>
      <c r="M54" s="46">
        <f t="shared" ref="M54" si="19">ROUND(G54*L54,2)</f>
        <v>0</v>
      </c>
    </row>
    <row r="55" ht="32.25" customHeight="1" spans="1:13">
      <c r="A55" s="23" t="s">
        <v>123</v>
      </c>
      <c r="B55" s="24">
        <v>1573</v>
      </c>
      <c r="C55" s="24" t="s">
        <v>21</v>
      </c>
      <c r="D55" s="25" t="s">
        <v>124</v>
      </c>
      <c r="E55" s="26" t="s">
        <v>54</v>
      </c>
      <c r="F55" s="26" t="s">
        <v>31</v>
      </c>
      <c r="G55" s="27">
        <v>40</v>
      </c>
      <c r="H55" s="27"/>
      <c r="I55" s="27">
        <f t="shared" si="13"/>
        <v>0</v>
      </c>
      <c r="J55" s="27"/>
      <c r="K55" s="27">
        <f t="shared" si="14"/>
        <v>0</v>
      </c>
      <c r="L55" s="27">
        <f t="shared" si="15"/>
        <v>0</v>
      </c>
      <c r="M55" s="46">
        <f t="shared" si="16"/>
        <v>0</v>
      </c>
    </row>
    <row r="56" ht="33" customHeight="1" spans="1:13">
      <c r="A56" s="23" t="s">
        <v>125</v>
      </c>
      <c r="B56" s="24">
        <v>1574</v>
      </c>
      <c r="C56" s="24" t="s">
        <v>21</v>
      </c>
      <c r="D56" s="25" t="s">
        <v>126</v>
      </c>
      <c r="E56" s="26" t="s">
        <v>54</v>
      </c>
      <c r="F56" s="26" t="s">
        <v>31</v>
      </c>
      <c r="G56" s="27">
        <v>20</v>
      </c>
      <c r="H56" s="27"/>
      <c r="I56" s="27">
        <f t="shared" si="13"/>
        <v>0</v>
      </c>
      <c r="J56" s="27"/>
      <c r="K56" s="27">
        <f t="shared" si="14"/>
        <v>0</v>
      </c>
      <c r="L56" s="27">
        <f t="shared" si="15"/>
        <v>0</v>
      </c>
      <c r="M56" s="46">
        <f t="shared" si="16"/>
        <v>0</v>
      </c>
    </row>
    <row r="57" ht="31.5" customHeight="1" spans="1:13">
      <c r="A57" s="23" t="s">
        <v>127</v>
      </c>
      <c r="B57" s="24">
        <v>1575</v>
      </c>
      <c r="C57" s="24" t="s">
        <v>21</v>
      </c>
      <c r="D57" s="25" t="s">
        <v>128</v>
      </c>
      <c r="E57" s="26" t="s">
        <v>54</v>
      </c>
      <c r="F57" s="26" t="s">
        <v>31</v>
      </c>
      <c r="G57" s="27">
        <v>1</v>
      </c>
      <c r="H57" s="27"/>
      <c r="I57" s="27">
        <f t="shared" si="13"/>
        <v>0</v>
      </c>
      <c r="J57" s="27"/>
      <c r="K57" s="27">
        <f t="shared" si="14"/>
        <v>0</v>
      </c>
      <c r="L57" s="27">
        <f t="shared" si="15"/>
        <v>0</v>
      </c>
      <c r="M57" s="46">
        <f t="shared" si="16"/>
        <v>0</v>
      </c>
    </row>
    <row r="58" ht="32.25" customHeight="1" spans="1:13">
      <c r="A58" s="23" t="s">
        <v>129</v>
      </c>
      <c r="B58" s="24">
        <v>1576</v>
      </c>
      <c r="C58" s="24" t="s">
        <v>21</v>
      </c>
      <c r="D58" s="25" t="s">
        <v>130</v>
      </c>
      <c r="E58" s="26" t="s">
        <v>54</v>
      </c>
      <c r="F58" s="26" t="s">
        <v>31</v>
      </c>
      <c r="G58" s="27">
        <v>4</v>
      </c>
      <c r="H58" s="27"/>
      <c r="I58" s="27">
        <f t="shared" si="13"/>
        <v>0</v>
      </c>
      <c r="J58" s="27"/>
      <c r="K58" s="27">
        <f t="shared" si="14"/>
        <v>0</v>
      </c>
      <c r="L58" s="27">
        <f t="shared" si="15"/>
        <v>0</v>
      </c>
      <c r="M58" s="46">
        <f t="shared" si="16"/>
        <v>0</v>
      </c>
    </row>
    <row r="59" ht="32.25" customHeight="1" spans="1:13">
      <c r="A59" s="23"/>
      <c r="B59" s="24" t="s">
        <v>131</v>
      </c>
      <c r="C59" s="24" t="s">
        <v>21</v>
      </c>
      <c r="D59" s="25" t="s">
        <v>132</v>
      </c>
      <c r="E59" s="26" t="s">
        <v>23</v>
      </c>
      <c r="F59" s="26" t="s">
        <v>58</v>
      </c>
      <c r="G59" s="27">
        <v>5.5</v>
      </c>
      <c r="H59" s="27"/>
      <c r="I59" s="27">
        <f t="shared" si="13"/>
        <v>0</v>
      </c>
      <c r="J59" s="27"/>
      <c r="K59" s="27">
        <f t="shared" si="14"/>
        <v>0</v>
      </c>
      <c r="L59" s="27">
        <f t="shared" si="15"/>
        <v>0</v>
      </c>
      <c r="M59" s="46">
        <f t="shared" si="16"/>
        <v>0</v>
      </c>
    </row>
    <row r="60" ht="47.25" spans="1:13">
      <c r="A60" s="23" t="s">
        <v>133</v>
      </c>
      <c r="B60" s="24" t="s">
        <v>134</v>
      </c>
      <c r="C60" s="24" t="s">
        <v>21</v>
      </c>
      <c r="D60" s="25" t="s">
        <v>135</v>
      </c>
      <c r="E60" s="26" t="s">
        <v>23</v>
      </c>
      <c r="F60" s="26" t="s">
        <v>31</v>
      </c>
      <c r="G60" s="27">
        <v>2</v>
      </c>
      <c r="H60" s="27"/>
      <c r="I60" s="27">
        <f t="shared" si="13"/>
        <v>0</v>
      </c>
      <c r="J60" s="27"/>
      <c r="K60" s="27">
        <f t="shared" si="14"/>
        <v>0</v>
      </c>
      <c r="L60" s="27">
        <f t="shared" si="15"/>
        <v>0</v>
      </c>
      <c r="M60" s="46">
        <f t="shared" si="16"/>
        <v>0</v>
      </c>
    </row>
    <row r="61" ht="35.25" customHeight="1" spans="1:13">
      <c r="A61" s="23" t="s">
        <v>136</v>
      </c>
      <c r="B61" s="24" t="s">
        <v>137</v>
      </c>
      <c r="C61" s="24" t="s">
        <v>21</v>
      </c>
      <c r="D61" s="25" t="s">
        <v>138</v>
      </c>
      <c r="E61" s="26" t="s">
        <v>23</v>
      </c>
      <c r="F61" s="26" t="s">
        <v>31</v>
      </c>
      <c r="G61" s="27">
        <v>5</v>
      </c>
      <c r="H61" s="27"/>
      <c r="I61" s="27">
        <f t="shared" si="13"/>
        <v>0</v>
      </c>
      <c r="J61" s="27"/>
      <c r="K61" s="27">
        <f t="shared" si="14"/>
        <v>0</v>
      </c>
      <c r="L61" s="27">
        <f t="shared" si="15"/>
        <v>0</v>
      </c>
      <c r="M61" s="46">
        <f t="shared" si="16"/>
        <v>0</v>
      </c>
    </row>
    <row r="62" ht="31.5" spans="1:13">
      <c r="A62" s="23" t="s">
        <v>139</v>
      </c>
      <c r="B62" s="24" t="s">
        <v>140</v>
      </c>
      <c r="C62" s="24" t="s">
        <v>21</v>
      </c>
      <c r="D62" s="25" t="s">
        <v>141</v>
      </c>
      <c r="E62" s="26" t="s">
        <v>23</v>
      </c>
      <c r="F62" s="26" t="s">
        <v>31</v>
      </c>
      <c r="G62" s="27">
        <v>3</v>
      </c>
      <c r="H62" s="27"/>
      <c r="I62" s="27">
        <f t="shared" si="13"/>
        <v>0</v>
      </c>
      <c r="J62" s="27"/>
      <c r="K62" s="27">
        <f t="shared" si="14"/>
        <v>0</v>
      </c>
      <c r="L62" s="27">
        <f t="shared" si="15"/>
        <v>0</v>
      </c>
      <c r="M62" s="46">
        <f t="shared" si="16"/>
        <v>0</v>
      </c>
    </row>
    <row r="63" ht="47.25" spans="1:13">
      <c r="A63" s="23" t="s">
        <v>142</v>
      </c>
      <c r="B63" s="24" t="s">
        <v>143</v>
      </c>
      <c r="C63" s="24" t="s">
        <v>21</v>
      </c>
      <c r="D63" s="25" t="s">
        <v>144</v>
      </c>
      <c r="E63" s="26" t="s">
        <v>23</v>
      </c>
      <c r="F63" s="26" t="s">
        <v>31</v>
      </c>
      <c r="G63" s="27">
        <v>4</v>
      </c>
      <c r="H63" s="27"/>
      <c r="I63" s="27">
        <f t="shared" si="13"/>
        <v>0</v>
      </c>
      <c r="J63" s="27"/>
      <c r="K63" s="27">
        <f t="shared" si="14"/>
        <v>0</v>
      </c>
      <c r="L63" s="27">
        <f t="shared" si="15"/>
        <v>0</v>
      </c>
      <c r="M63" s="46">
        <f t="shared" si="16"/>
        <v>0</v>
      </c>
    </row>
    <row r="64" ht="15.75" spans="1:13">
      <c r="A64" s="31" t="s">
        <v>94</v>
      </c>
      <c r="B64" s="32"/>
      <c r="C64" s="32"/>
      <c r="D64" s="32"/>
      <c r="E64" s="32"/>
      <c r="F64" s="32"/>
      <c r="G64" s="32"/>
      <c r="H64" s="33"/>
      <c r="I64" s="47">
        <f>ROUND(SUM(I52:I63),2)</f>
        <v>0</v>
      </c>
      <c r="J64" s="47"/>
      <c r="K64" s="47">
        <f>ROUND(SUM(K52:K63),2)</f>
        <v>0</v>
      </c>
      <c r="L64" s="48"/>
      <c r="M64" s="47">
        <f>ROUND(SUM(M52:M63),2)</f>
        <v>0</v>
      </c>
    </row>
    <row r="65" ht="15.75" spans="1:13">
      <c r="A65" s="1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45"/>
    </row>
    <row r="66" ht="15.75" spans="1:13">
      <c r="A66" s="21">
        <v>6</v>
      </c>
      <c r="B66" s="21"/>
      <c r="C66" s="21"/>
      <c r="D66" s="22" t="s">
        <v>145</v>
      </c>
      <c r="E66" s="22"/>
      <c r="F66" s="22"/>
      <c r="G66" s="22"/>
      <c r="H66" s="22"/>
      <c r="I66" s="22"/>
      <c r="J66" s="22"/>
      <c r="K66" s="22"/>
      <c r="L66" s="22"/>
      <c r="M66" s="22"/>
    </row>
    <row r="67" ht="31.5" spans="1:13">
      <c r="A67" s="23" t="s">
        <v>146</v>
      </c>
      <c r="B67" s="24" t="s">
        <v>147</v>
      </c>
      <c r="C67" s="24" t="s">
        <v>92</v>
      </c>
      <c r="D67" s="25" t="s">
        <v>148</v>
      </c>
      <c r="E67" s="26" t="s">
        <v>23</v>
      </c>
      <c r="F67" s="26" t="s">
        <v>31</v>
      </c>
      <c r="G67" s="27">
        <v>2</v>
      </c>
      <c r="H67" s="27"/>
      <c r="I67" s="27">
        <f t="shared" ref="I67:I69" si="20">ROUND(G67*H67,2)</f>
        <v>0</v>
      </c>
      <c r="J67" s="27"/>
      <c r="K67" s="27">
        <f t="shared" ref="K67:K69" si="21">ROUND(G67*J67,2)</f>
        <v>0</v>
      </c>
      <c r="L67" s="27">
        <f t="shared" ref="L67:L69" si="22">ROUND(H67+J67,2)</f>
        <v>0</v>
      </c>
      <c r="M67" s="46">
        <f t="shared" ref="M67:M69" si="23">ROUND(G67*L67,2)</f>
        <v>0</v>
      </c>
    </row>
    <row r="68" ht="31.5" spans="1:13">
      <c r="A68" s="23" t="s">
        <v>149</v>
      </c>
      <c r="B68" s="24" t="s">
        <v>150</v>
      </c>
      <c r="C68" s="24" t="s">
        <v>92</v>
      </c>
      <c r="D68" s="25" t="s">
        <v>151</v>
      </c>
      <c r="E68" s="26" t="s">
        <v>23</v>
      </c>
      <c r="F68" s="26" t="s">
        <v>31</v>
      </c>
      <c r="G68" s="27">
        <v>2</v>
      </c>
      <c r="H68" s="27"/>
      <c r="I68" s="27">
        <f t="shared" si="20"/>
        <v>0</v>
      </c>
      <c r="J68" s="27"/>
      <c r="K68" s="27">
        <f t="shared" si="21"/>
        <v>0</v>
      </c>
      <c r="L68" s="27">
        <f t="shared" si="22"/>
        <v>0</v>
      </c>
      <c r="M68" s="46">
        <f t="shared" si="23"/>
        <v>0</v>
      </c>
    </row>
    <row r="69" ht="35.25" customHeight="1" spans="1:13">
      <c r="A69" s="23" t="s">
        <v>152</v>
      </c>
      <c r="B69" s="24" t="s">
        <v>153</v>
      </c>
      <c r="C69" s="24" t="s">
        <v>92</v>
      </c>
      <c r="D69" s="25" t="s">
        <v>154</v>
      </c>
      <c r="E69" s="26" t="s">
        <v>23</v>
      </c>
      <c r="F69" s="26" t="s">
        <v>31</v>
      </c>
      <c r="G69" s="27">
        <v>1</v>
      </c>
      <c r="H69" s="27"/>
      <c r="I69" s="27">
        <f t="shared" si="20"/>
        <v>0</v>
      </c>
      <c r="J69" s="27"/>
      <c r="K69" s="27">
        <f t="shared" si="21"/>
        <v>0</v>
      </c>
      <c r="L69" s="27">
        <f t="shared" si="22"/>
        <v>0</v>
      </c>
      <c r="M69" s="46">
        <f t="shared" si="23"/>
        <v>0</v>
      </c>
    </row>
    <row r="70" ht="15.75" spans="1:13">
      <c r="A70" s="31" t="s">
        <v>94</v>
      </c>
      <c r="B70" s="32"/>
      <c r="C70" s="32"/>
      <c r="D70" s="32"/>
      <c r="E70" s="32"/>
      <c r="F70" s="32"/>
      <c r="G70" s="32"/>
      <c r="H70" s="33"/>
      <c r="I70" s="47">
        <f>ROUND(SUM(I67:I69),2)</f>
        <v>0</v>
      </c>
      <c r="J70" s="47"/>
      <c r="K70" s="47">
        <f>ROUND(SUM(K67:K69),2)</f>
        <v>0</v>
      </c>
      <c r="L70" s="48"/>
      <c r="M70" s="47">
        <f>ROUND(SUM(M67:M69),2)</f>
        <v>0</v>
      </c>
    </row>
    <row r="71" ht="15.75" spans="1:13">
      <c r="A71" s="1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45"/>
    </row>
    <row r="72" ht="15.75" spans="1:13">
      <c r="A72" s="21">
        <v>7</v>
      </c>
      <c r="B72" s="21"/>
      <c r="C72" s="21"/>
      <c r="D72" s="22" t="s">
        <v>155</v>
      </c>
      <c r="E72" s="22"/>
      <c r="F72" s="22"/>
      <c r="G72" s="22"/>
      <c r="H72" s="22"/>
      <c r="I72" s="22"/>
      <c r="J72" s="22"/>
      <c r="K72" s="22"/>
      <c r="L72" s="22"/>
      <c r="M72" s="22"/>
    </row>
    <row r="73" ht="31.5" spans="1:13">
      <c r="A73" s="23" t="s">
        <v>156</v>
      </c>
      <c r="B73" s="24" t="s">
        <v>157</v>
      </c>
      <c r="C73" s="24" t="s">
        <v>92</v>
      </c>
      <c r="D73" s="25" t="s">
        <v>158</v>
      </c>
      <c r="E73" s="26" t="s">
        <v>23</v>
      </c>
      <c r="F73" s="26" t="s">
        <v>31</v>
      </c>
      <c r="G73" s="27">
        <v>66</v>
      </c>
      <c r="H73" s="27"/>
      <c r="I73" s="27">
        <f t="shared" ref="I73:I76" si="24">ROUND(G73*H73,2)</f>
        <v>0</v>
      </c>
      <c r="J73" s="27"/>
      <c r="K73" s="27">
        <f t="shared" ref="K73:K75" si="25">ROUND(G73*J73,2)</f>
        <v>0</v>
      </c>
      <c r="L73" s="27">
        <f t="shared" ref="L73:L75" si="26">ROUND(H73+J73,2)</f>
        <v>0</v>
      </c>
      <c r="M73" s="46">
        <f t="shared" ref="M73:M75" si="27">ROUND(G73*L73,2)</f>
        <v>0</v>
      </c>
    </row>
    <row r="74" ht="31.5" spans="1:13">
      <c r="A74" s="23" t="s">
        <v>159</v>
      </c>
      <c r="B74" s="24" t="s">
        <v>160</v>
      </c>
      <c r="C74" s="24" t="s">
        <v>92</v>
      </c>
      <c r="D74" s="25" t="s">
        <v>161</v>
      </c>
      <c r="E74" s="26" t="s">
        <v>23</v>
      </c>
      <c r="F74" s="26" t="s">
        <v>31</v>
      </c>
      <c r="G74" s="27">
        <v>28</v>
      </c>
      <c r="H74" s="27"/>
      <c r="I74" s="27">
        <f t="shared" si="24"/>
        <v>0</v>
      </c>
      <c r="J74" s="27"/>
      <c r="K74" s="27">
        <f t="shared" si="25"/>
        <v>0</v>
      </c>
      <c r="L74" s="27">
        <f t="shared" si="26"/>
        <v>0</v>
      </c>
      <c r="M74" s="46">
        <f t="shared" si="27"/>
        <v>0</v>
      </c>
    </row>
    <row r="75" ht="63" spans="1:13">
      <c r="A75" s="23" t="s">
        <v>162</v>
      </c>
      <c r="B75" s="24" t="s">
        <v>163</v>
      </c>
      <c r="C75" s="24" t="s">
        <v>92</v>
      </c>
      <c r="D75" s="25" t="s">
        <v>164</v>
      </c>
      <c r="E75" s="26" t="s">
        <v>23</v>
      </c>
      <c r="F75" s="26" t="s">
        <v>31</v>
      </c>
      <c r="G75" s="27">
        <v>10</v>
      </c>
      <c r="H75" s="27"/>
      <c r="I75" s="27">
        <f t="shared" si="24"/>
        <v>0</v>
      </c>
      <c r="J75" s="27"/>
      <c r="K75" s="27">
        <f t="shared" si="25"/>
        <v>0</v>
      </c>
      <c r="L75" s="27">
        <f t="shared" si="26"/>
        <v>0</v>
      </c>
      <c r="M75" s="46">
        <f t="shared" si="27"/>
        <v>0</v>
      </c>
    </row>
    <row r="76" ht="31.5" spans="1:13">
      <c r="A76" s="23"/>
      <c r="B76" s="24" t="s">
        <v>165</v>
      </c>
      <c r="C76" s="24" t="s">
        <v>92</v>
      </c>
      <c r="D76" s="25" t="s">
        <v>166</v>
      </c>
      <c r="E76" s="26" t="s">
        <v>23</v>
      </c>
      <c r="F76" s="26" t="s">
        <v>31</v>
      </c>
      <c r="G76" s="27">
        <v>1</v>
      </c>
      <c r="H76" s="27"/>
      <c r="I76" s="27">
        <f t="shared" si="24"/>
        <v>0</v>
      </c>
      <c r="J76" s="27"/>
      <c r="K76" s="27">
        <f t="shared" ref="K76" si="28">ROUND(G76*J76,2)</f>
        <v>0</v>
      </c>
      <c r="L76" s="27">
        <f t="shared" ref="L76" si="29">ROUND(H76+J76,2)</f>
        <v>0</v>
      </c>
      <c r="M76" s="46">
        <f t="shared" ref="M76" si="30">ROUND(G76*L76,2)</f>
        <v>0</v>
      </c>
    </row>
    <row r="77" ht="15.75" spans="1:13">
      <c r="A77" s="31" t="s">
        <v>94</v>
      </c>
      <c r="B77" s="32"/>
      <c r="C77" s="32"/>
      <c r="D77" s="32"/>
      <c r="E77" s="32"/>
      <c r="F77" s="32"/>
      <c r="G77" s="32"/>
      <c r="H77" s="33"/>
      <c r="I77" s="47">
        <f>ROUND(SUM(I73:I76),2)</f>
        <v>0</v>
      </c>
      <c r="J77" s="47"/>
      <c r="K77" s="47">
        <f t="shared" ref="K77:M77" si="31">ROUND(SUM(K73:K76),2)</f>
        <v>0</v>
      </c>
      <c r="L77" s="47"/>
      <c r="M77" s="47">
        <f t="shared" si="31"/>
        <v>0</v>
      </c>
    </row>
    <row r="78" ht="15.75" spans="1:13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ht="15.75" spans="1:13">
      <c r="A79" s="51" t="s">
        <v>167</v>
      </c>
      <c r="B79" s="52"/>
      <c r="C79" s="52"/>
      <c r="D79" s="52"/>
      <c r="E79" s="52"/>
      <c r="F79" s="52"/>
      <c r="G79" s="52"/>
      <c r="H79" s="53"/>
      <c r="I79" s="58">
        <f>I14+I24+I40+I49+I64+I70+I77</f>
        <v>0</v>
      </c>
      <c r="J79" s="59"/>
      <c r="K79" s="59">
        <f>+K14+K24+K40+K49+K64+K70+K77</f>
        <v>0</v>
      </c>
      <c r="L79" s="59"/>
      <c r="M79" s="59">
        <f>M14+M24+M40+M49+M64+M70+M77</f>
        <v>0</v>
      </c>
    </row>
    <row r="80" ht="15" customHeight="1" spans="1:13">
      <c r="A80" s="54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60"/>
    </row>
    <row r="81" ht="15.75" spans="1:13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61"/>
    </row>
    <row r="87" spans="9:14">
      <c r="I87" s="62"/>
      <c r="J87" s="62"/>
      <c r="K87" s="62"/>
      <c r="L87" s="62"/>
      <c r="M87" s="62"/>
      <c r="N87" s="63"/>
    </row>
    <row r="88" spans="9:14">
      <c r="I88" s="64"/>
      <c r="J88" s="64"/>
      <c r="K88" s="64"/>
      <c r="L88" s="64"/>
      <c r="M88" s="64"/>
      <c r="N88" s="63"/>
    </row>
    <row r="89" spans="9:14">
      <c r="I89" s="62"/>
      <c r="J89" s="62"/>
      <c r="K89" s="62"/>
      <c r="L89" s="62"/>
      <c r="M89" s="62"/>
      <c r="N89" s="63"/>
    </row>
    <row r="90" spans="9:14">
      <c r="I90" s="62"/>
      <c r="J90" s="62"/>
      <c r="K90" s="62"/>
      <c r="L90" s="62"/>
      <c r="M90" s="62"/>
      <c r="N90" s="63"/>
    </row>
  </sheetData>
  <mergeCells count="40">
    <mergeCell ref="B2:M2"/>
    <mergeCell ref="B3:M3"/>
    <mergeCell ref="B4:M4"/>
    <mergeCell ref="B5:M5"/>
    <mergeCell ref="B6:M6"/>
    <mergeCell ref="A7:B7"/>
    <mergeCell ref="C7:F7"/>
    <mergeCell ref="G7:I7"/>
    <mergeCell ref="J7:M7"/>
    <mergeCell ref="A8:B8"/>
    <mergeCell ref="C8:F8"/>
    <mergeCell ref="G8:I8"/>
    <mergeCell ref="J8:M8"/>
    <mergeCell ref="A10:M10"/>
    <mergeCell ref="D12:M12"/>
    <mergeCell ref="A14:H14"/>
    <mergeCell ref="A15:M15"/>
    <mergeCell ref="D16:M16"/>
    <mergeCell ref="A24:H24"/>
    <mergeCell ref="A25:M25"/>
    <mergeCell ref="D26:M26"/>
    <mergeCell ref="A40:H40"/>
    <mergeCell ref="A41:M41"/>
    <mergeCell ref="D42:M42"/>
    <mergeCell ref="A49:H49"/>
    <mergeCell ref="A50:M50"/>
    <mergeCell ref="D51:M51"/>
    <mergeCell ref="A64:H64"/>
    <mergeCell ref="A65:M65"/>
    <mergeCell ref="D66:M66"/>
    <mergeCell ref="A70:H70"/>
    <mergeCell ref="A71:M71"/>
    <mergeCell ref="D72:M72"/>
    <mergeCell ref="A77:H77"/>
    <mergeCell ref="A78:M78"/>
    <mergeCell ref="A79:H79"/>
    <mergeCell ref="A80:M80"/>
    <mergeCell ref="A81:M81"/>
    <mergeCell ref="J88:K88"/>
    <mergeCell ref="L88:M88"/>
  </mergeCells>
  <printOptions horizontalCentered="1"/>
  <pageMargins left="0.25" right="0.25" top="0.75" bottom="0.75" header="0.3" footer="0.3"/>
  <pageSetup paperSize="9" scale="48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2023-08-01T17:18:00Z</dcterms:created>
  <cp:lastPrinted>2023-09-04T16:30:00Z</cp:lastPrinted>
  <dcterms:modified xsi:type="dcterms:W3CDTF">2023-10-25T16:22:15Z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FFB3A535630442C085BC4DAFFD4C8355_13</vt:lpwstr>
  </property>
  <property fmtid="{D5CDD505-2E9C-101B-9397-08002B2CF9AE}" pid="3" name="KSOProductBuildVer">
    <vt:lpwstr>1046-12.2.0.13266</vt:lpwstr>
  </property>
</Properties>
</file>